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P\Techfee\FY 2024-25\"/>
    </mc:Choice>
  </mc:AlternateContent>
  <xr:revisionPtr revIDLastSave="0" documentId="13_ncr:1_{78042182-2D17-4949-B389-1418F1C1D2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 localSheetId="0">A!$A$1:$G$98</definedName>
    <definedName name="_xlnm.Print_Area">A!$A$1:$G$98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E86" i="1"/>
  <c r="D21" i="1"/>
  <c r="E76" i="1"/>
  <c r="E91" i="1"/>
  <c r="E82" i="1"/>
  <c r="E23" i="1"/>
  <c r="D9" i="1"/>
  <c r="D14" i="1"/>
  <c r="D13" i="1"/>
  <c r="D10" i="1" l="1"/>
  <c r="E17" i="1" s="1"/>
  <c r="E9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tc={79EA19F2-D03C-45CA-A8B7-EFA316B530E9}</author>
    <author>tc={0697B578-5652-4730-B963-A412B7CFD410}</author>
    <author>tc={9829E0B8-7842-4AF9-B165-40A7EB6A4DB4}</author>
  </authors>
  <commentList>
    <comment ref="D13" authorId="0" shapeId="0" xr:uid="{79EA19F2-D03C-45CA-A8B7-EFA316B530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($159,000) FY 25 moved to FY24. BA-25240 email exchanged saved in folder
</t>
      </text>
    </comment>
    <comment ref="D21" authorId="1" shapeId="0" xr:uid="{0697B578-5652-4730-B963-A412B7CFD41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RQ-0000309273 is being processed in FY25 but funds were allocated in FY26. Ordering before deadline to set up for FY26.
</t>
      </text>
    </comment>
    <comment ref="D85" authorId="2" shapeId="0" xr:uid="{9829E0B8-7842-4AF9-B165-40A7EB6A4DB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Approved for FY25-26 but Invoice was due in June, transferring funds to FY 25 for payment. </t>
      </text>
    </comment>
  </commentList>
</comments>
</file>

<file path=xl/sharedStrings.xml><?xml version="1.0" encoding="utf-8"?>
<sst xmlns="http://schemas.openxmlformats.org/spreadsheetml/2006/main" count="114" uniqueCount="113">
  <si>
    <t>Louisiana State University</t>
  </si>
  <si>
    <t>Student Technology Fee</t>
  </si>
  <si>
    <t>Project Description</t>
  </si>
  <si>
    <t>PUBLIC ACCESS (OBJ 1.1)</t>
  </si>
  <si>
    <t>GENERAL CLASSROOM (OBJ 1.4)</t>
  </si>
  <si>
    <t>STUDENT INSTRUCTIONAL PROGRAMS (OBJ 2.1)</t>
  </si>
  <si>
    <t>Computing Services Student Workers</t>
  </si>
  <si>
    <t>Indicates Recurring Accounts</t>
  </si>
  <si>
    <t>Dollars</t>
  </si>
  <si>
    <t>DISCIPLINE SPECIFIC EQUIPMENT (OBJ 1.5)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</si>
  <si>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</si>
  <si>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Project</t>
  </si>
  <si>
    <t>PJ000043</t>
  </si>
  <si>
    <t>PJ000029</t>
  </si>
  <si>
    <t>PJ000022</t>
  </si>
  <si>
    <t>PJ000030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</si>
  <si>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</si>
  <si>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</si>
  <si>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t>STF - Telecommunications Charges - Public Access, Wireless Node Charges, Computing Services, Cable News Feed</t>
  </si>
  <si>
    <t>STF - Software and Subscription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</si>
  <si>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</si>
  <si>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t xml:space="preserve"> </t>
  </si>
  <si>
    <t>PJ000823</t>
  </si>
  <si>
    <t>PJ000821</t>
  </si>
  <si>
    <t>PJ000819</t>
  </si>
  <si>
    <t>PJ000820</t>
  </si>
  <si>
    <t>CxC Student Training &amp; Support</t>
  </si>
  <si>
    <t>PJ000825</t>
  </si>
  <si>
    <t>STF - Digitial Learning Software and Life Cycle Replacement (LSU Online)</t>
  </si>
  <si>
    <t>PJ000830</t>
  </si>
  <si>
    <t>PJ000824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</si>
  <si>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</si>
  <si>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PJ000835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</si>
  <si>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Mass Comm</t>
    </r>
  </si>
  <si>
    <t>Multimedia Classroom (MMC) Supplies, Service, Support &amp; Security</t>
  </si>
  <si>
    <t xml:space="preserve">Computer Based Testing Lab </t>
  </si>
  <si>
    <t xml:space="preserve">Marketing &amp; Communications </t>
  </si>
  <si>
    <t xml:space="preserve">STF - Life Cycle Replacements (Server, Computer, Gear-to-Geaux, Furniture) </t>
  </si>
  <si>
    <t xml:space="preserve">STF - New Project Network Switches and Wireless Access </t>
  </si>
  <si>
    <t xml:space="preserve">Retrofitted Classrooms </t>
  </si>
  <si>
    <t xml:space="preserve">Portable and Reserve/Support Equipment </t>
  </si>
  <si>
    <t>Digital Kiln Upgrade for Contemporary Ceramic Arts</t>
  </si>
  <si>
    <t>Vet Med Software</t>
  </si>
  <si>
    <t xml:space="preserve">  </t>
  </si>
  <si>
    <t>PJ000960**</t>
  </si>
  <si>
    <t>PJ000978</t>
  </si>
  <si>
    <t>STF SG - Printing Initiative</t>
  </si>
  <si>
    <r>
      <t xml:space="preserve">      </t>
    </r>
    <r>
      <rPr>
        <b/>
        <u/>
        <sz val="10"/>
        <rFont val="Arial"/>
        <family val="2"/>
      </rPr>
      <t>Music &amp; Dramatic Arts</t>
    </r>
  </si>
  <si>
    <t>Critical Infrastructure for agriculture for agricultural training: acquisition of plant growth chamber for improved plant pathology teaching</t>
  </si>
  <si>
    <t>PJ001034**</t>
  </si>
  <si>
    <t>Improving Industry 4.0 Experiential Learning Capabilities</t>
  </si>
  <si>
    <t>Integration of Augmented Reality Modules into Materials Laboratory Courses</t>
  </si>
  <si>
    <t>Replacement Cameras for Manship Camera Lab</t>
  </si>
  <si>
    <t xml:space="preserve">Sound Studio Upgrade </t>
  </si>
  <si>
    <t>The Future is Now: Communicating Science for the 21st Century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</si>
  <si>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Libraries</t>
    </r>
    <r>
      <rPr>
        <b/>
        <sz val="10"/>
        <rFont val="Arial"/>
        <family val="2"/>
      </rPr>
      <t xml:space="preserve"> </t>
    </r>
  </si>
  <si>
    <t>Building a Creator Space in LSU Library</t>
  </si>
  <si>
    <t xml:space="preserve">STF - Instructional Support for </t>
  </si>
  <si>
    <t>STF - Instructional Support for Multi Media Classrooms</t>
  </si>
  <si>
    <t>FY 2024-2025 - Project Approval List</t>
  </si>
  <si>
    <t>PJ001091**</t>
  </si>
  <si>
    <t>PJ001065**</t>
  </si>
  <si>
    <t>PJ001090**</t>
  </si>
  <si>
    <t>PJ001071**</t>
  </si>
  <si>
    <t>PJ001075**</t>
  </si>
  <si>
    <t>PJ001066**</t>
  </si>
  <si>
    <t>** Carry forward from FY 23-24 balance $227,970</t>
  </si>
  <si>
    <t>Total FY 25 Funds</t>
  </si>
  <si>
    <t>Innovative Tools for Enhancing Structural and Visual Design Education</t>
  </si>
  <si>
    <t>PJ001138</t>
  </si>
  <si>
    <t>Empowering Digital Fabrication Excellence</t>
  </si>
  <si>
    <t>PJ001139</t>
  </si>
  <si>
    <t>PJ001140</t>
  </si>
  <si>
    <t>Ultra High-Performance Liquid Chromatography (UHPLC) for Analytical Chemistry Teaching Laboratories</t>
  </si>
  <si>
    <t>PJ001141</t>
  </si>
  <si>
    <t>PJ001142</t>
  </si>
  <si>
    <t>Step Up the Water - Enhancing Student Learning through Two Innovative Water Treatment Systems</t>
  </si>
  <si>
    <t>PJ001143</t>
  </si>
  <si>
    <t>Intro Biology Computer Upgrade at Jesse Coates</t>
  </si>
  <si>
    <t>PJ001144</t>
  </si>
  <si>
    <t>Modernizing Parasitology Laboratory Capabilities</t>
  </si>
  <si>
    <t>College of Human Sciences &amp; Education</t>
  </si>
  <si>
    <t>PJ001145</t>
  </si>
  <si>
    <t>Utilizing the Anatomage Table to Increase Anatomy Competence in Students</t>
  </si>
  <si>
    <t>College of Humanities &amp; Social Sciences</t>
  </si>
  <si>
    <t>PJ001146</t>
  </si>
  <si>
    <t>Screen Arts Filmmaking Studio</t>
  </si>
  <si>
    <t>College of Business</t>
  </si>
  <si>
    <t>Teams Study Rooms Upgrade - Business Education Complex</t>
  </si>
  <si>
    <t>PJ001147</t>
  </si>
  <si>
    <t>College of Engineering</t>
  </si>
  <si>
    <t>PJ001148</t>
  </si>
  <si>
    <t>Haptic Controller for Teleoperation of Construction and Fabrication Robots</t>
  </si>
  <si>
    <t>PJ001149</t>
  </si>
  <si>
    <t>The Shaver Theater Entertainment Lighting System Project</t>
  </si>
  <si>
    <t>PJ001150</t>
  </si>
  <si>
    <t>SEM Characterization as a Tool to Redesign Microdevices</t>
  </si>
  <si>
    <t>College of the Coast and Environment</t>
  </si>
  <si>
    <t>Ageing Fish</t>
  </si>
  <si>
    <t>PJ001151</t>
  </si>
  <si>
    <t>PJ001152</t>
  </si>
  <si>
    <t>Acquisition of Real-Time PCR for Enhancing Food Microbiology Instruction and Research</t>
  </si>
  <si>
    <t>Blaauw Car Kiln</t>
  </si>
  <si>
    <t>PJ001159</t>
  </si>
  <si>
    <t>PJ001160</t>
  </si>
  <si>
    <t>Urban-level Digital Twin and AI Technology for Scalable Education and Interactive Learning Environment</t>
  </si>
  <si>
    <t>PJ001166</t>
  </si>
  <si>
    <t>Robotics Engineering: Modernizing with Digital Twins</t>
  </si>
  <si>
    <t>As of 04/2/2025</t>
  </si>
  <si>
    <t>SUPPORT - STUDENT LIFE (OBJ 1.6)</t>
  </si>
  <si>
    <t>STF25- SG TurboVote</t>
  </si>
  <si>
    <t>PJ001183</t>
  </si>
  <si>
    <t>PJ000481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</si>
</sst>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[$$-409]#,##0.00"/>
  </numFmts>
  <fonts count="9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/>
    <xf numFmtId="164" fontId="5" fillId="0" borderId="0" xfId="0" applyNumberFormat="1" applyFont="1"/>
    <xf numFmtId="164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164" fontId="3" fillId="4" borderId="0" xfId="0" applyNumberFormat="1" applyFont="1" applyFill="1"/>
    <xf numFmtId="0" fontId="3" fillId="0" borderId="0" xfId="0" applyFont="1" applyAlignment="1">
      <alignment horizontal="left"/>
    </xf>
    <xf numFmtId="0" fontId="3" fillId="4" borderId="0" xfId="0" applyFont="1" applyFill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8" fillId="0" borderId="0" xfId="0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164" fontId="3" fillId="5" borderId="0" xfId="0" applyNumberFormat="1" applyFont="1" applyFill="1"/>
    <xf numFmtId="0" fontId="4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nda K Marshall" id="{7C923BBF-4B1A-439D-9FBD-0AD4474DBDC0}" userId="Amanda K Marshall" providerId="None"/>
  <person displayName="Amanda K Marshall" id="{DFFF2BBD-31F0-41CB-8933-16DD66B2EF48}" userId="S::aknipp1@lsu.edu::bd76e2b8-4215-4a0b-84f5-be4d7d8e10ee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3" dT="2024-07-22T16:14:00.30" personId="{7C923BBF-4B1A-439D-9FBD-0AD4474DBDC0}" id="{79EA19F2-D03C-45CA-A8B7-EFA316B530E9}">
    <text xml:space="preserve">($159,000) FY 25 moved to FY24. BA-25240 email exchanged saved in folder
</text>
  </threadedComment>
  <threadedComment ref="D21" dT="2025-04-17T15:39:01.48" personId="{DFFF2BBD-31F0-41CB-8933-16DD66B2EF48}" id="{0697B578-5652-4730-B963-A412B7CFD410}">
    <text xml:space="preserve">RQ-0000309273 is being processed in FY25 but funds were allocated in FY26. Ordering before deadline to set up for FY26.
</text>
  </threadedComment>
  <threadedComment ref="D85" dT="2025-05-16T13:48:43.64" personId="{7C923BBF-4B1A-439D-9FBD-0AD4474DBDC0}" id="{9829E0B8-7842-4AF9-B165-40A7EB6A4DB4}">
    <text xml:space="preserve">Approved for FY25-26 but Invoice was due in June, transferring funds to FY 25 for payment.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00"/>
  <sheetViews>
    <sheetView showGridLines="0" tabSelected="1" zoomScale="87" zoomScaleNormal="87" zoomScaleSheetLayoutView="87" workbookViewId="0">
      <selection activeCell="E91" sqref="E91"/>
    </sheetView>
  </sheetViews>
  <sheetFormatPr defaultColWidth="9.6640625" defaultRowHeight="15" x14ac:dyDescent="0.2"/>
  <cols>
    <col min="1" max="1" width="95.88671875" style="3" bestFit="1" customWidth="1"/>
    <col min="2" max="2" width="2.6640625" style="3" customWidth="1"/>
    <col min="3" max="3" width="10.44140625" style="3" customWidth="1"/>
    <col min="4" max="4" width="14.88671875" style="3" bestFit="1" customWidth="1"/>
    <col min="5" max="5" width="15.21875" style="3" customWidth="1"/>
    <col min="6" max="6" width="13.6640625" style="3" bestFit="1" customWidth="1"/>
    <col min="7" max="7" width="2.6640625" style="3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59</v>
      </c>
    </row>
    <row r="4" spans="1:32" x14ac:dyDescent="0.2">
      <c r="A4" s="2" t="s">
        <v>108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">
      <c r="A5" s="2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">
      <c r="A6" s="5" t="s">
        <v>2</v>
      </c>
      <c r="C6" s="23" t="s">
        <v>11</v>
      </c>
      <c r="D6" s="5" t="s">
        <v>8</v>
      </c>
      <c r="E6" s="23" t="s">
        <v>67</v>
      </c>
      <c r="G6" s="28"/>
      <c r="I6" s="5"/>
      <c r="K6" s="5"/>
      <c r="M6" s="5"/>
    </row>
    <row r="7" spans="1:32" x14ac:dyDescent="0.2">
      <c r="A7" s="7"/>
      <c r="C7" s="5"/>
      <c r="D7" s="8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">
      <c r="A8" s="9" t="s">
        <v>3</v>
      </c>
      <c r="C8" s="5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">
      <c r="A9" s="13" t="s">
        <v>19</v>
      </c>
      <c r="B9" s="13"/>
      <c r="C9" s="26" t="s">
        <v>13</v>
      </c>
      <c r="D9" s="4">
        <f>2252586-193000-70849</f>
        <v>1988737</v>
      </c>
      <c r="E9" s="30"/>
      <c r="F9" s="30"/>
      <c r="G9" s="1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12" t="s">
        <v>18</v>
      </c>
      <c r="C10" s="26" t="s">
        <v>12</v>
      </c>
      <c r="D10" s="4">
        <f>20000+2500+35000+372000</f>
        <v>429500</v>
      </c>
      <c r="E10" s="30"/>
      <c r="F10" s="30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13" t="s">
        <v>36</v>
      </c>
      <c r="B11" s="13"/>
      <c r="C11" s="26" t="s">
        <v>22</v>
      </c>
      <c r="D11" s="4">
        <v>1000</v>
      </c>
      <c r="E11" s="30"/>
      <c r="F11" s="30"/>
      <c r="G11" s="1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13" t="s">
        <v>35</v>
      </c>
      <c r="B12" s="13"/>
      <c r="C12" s="26" t="s">
        <v>112</v>
      </c>
      <c r="D12" s="4">
        <v>246650</v>
      </c>
      <c r="E12" s="30"/>
      <c r="F12" s="30"/>
      <c r="G12" s="1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13" t="s">
        <v>37</v>
      </c>
      <c r="B13" s="13"/>
      <c r="C13" s="26" t="s">
        <v>23</v>
      </c>
      <c r="D13" s="4">
        <f>422000-159000</f>
        <v>263000</v>
      </c>
      <c r="E13" s="30"/>
      <c r="F13" s="30"/>
      <c r="G13" s="1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13" t="s">
        <v>28</v>
      </c>
      <c r="B14" s="13"/>
      <c r="C14" s="26" t="s">
        <v>29</v>
      </c>
      <c r="D14" s="4">
        <f>193000+70849</f>
        <v>263849</v>
      </c>
      <c r="E14" s="30"/>
      <c r="F14" s="30"/>
      <c r="G14" s="1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">
      <c r="A15" s="13" t="s">
        <v>38</v>
      </c>
      <c r="B15" s="13"/>
      <c r="C15" s="26" t="s">
        <v>30</v>
      </c>
      <c r="D15" s="4">
        <v>203101</v>
      </c>
      <c r="E15" s="30"/>
      <c r="F15" s="30"/>
      <c r="G15" s="1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">
      <c r="A16" s="13" t="s">
        <v>46</v>
      </c>
      <c r="B16" s="13"/>
      <c r="C16" s="26" t="s">
        <v>45</v>
      </c>
      <c r="D16" s="4">
        <v>30000</v>
      </c>
      <c r="E16" s="30"/>
      <c r="F16" s="30"/>
      <c r="G16" s="1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252" x14ac:dyDescent="0.2">
      <c r="A17" s="11" t="s">
        <v>57</v>
      </c>
      <c r="C17" s="5"/>
      <c r="D17" s="4"/>
      <c r="E17" s="4">
        <f>SUM(D9:D16)</f>
        <v>3425837</v>
      </c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252" x14ac:dyDescent="0.2">
      <c r="A18" s="13"/>
      <c r="C18" s="5"/>
      <c r="D18" s="4"/>
      <c r="E18" s="4"/>
      <c r="F18" s="4"/>
      <c r="G18" s="5"/>
      <c r="H18" s="15"/>
      <c r="I18" s="6"/>
      <c r="J18" s="6"/>
      <c r="K18" s="6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252" x14ac:dyDescent="0.2">
      <c r="A19" s="9" t="s">
        <v>4</v>
      </c>
      <c r="C19" s="5"/>
      <c r="D19" s="4"/>
      <c r="E19" s="4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252" x14ac:dyDescent="0.2">
      <c r="A20" s="10" t="s">
        <v>34</v>
      </c>
      <c r="C20" s="26" t="s">
        <v>14</v>
      </c>
      <c r="D20" s="4">
        <v>60375</v>
      </c>
      <c r="E20" s="30"/>
      <c r="F20" s="30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252" x14ac:dyDescent="0.2">
      <c r="A21" s="10" t="s">
        <v>39</v>
      </c>
      <c r="C21" s="26" t="s">
        <v>24</v>
      </c>
      <c r="D21" s="4">
        <f>250000+225684</f>
        <v>475684</v>
      </c>
      <c r="E21" s="30"/>
      <c r="F21" s="30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252" x14ac:dyDescent="0.2">
      <c r="A22" s="10" t="s">
        <v>40</v>
      </c>
      <c r="C22" s="26" t="s">
        <v>25</v>
      </c>
      <c r="D22" s="4">
        <v>35000</v>
      </c>
      <c r="E22" s="30"/>
      <c r="F22" s="3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252" x14ac:dyDescent="0.2">
      <c r="A23" s="13" t="s">
        <v>58</v>
      </c>
      <c r="B23" s="13"/>
      <c r="C23" s="13"/>
      <c r="D23" s="4"/>
      <c r="E23" s="4">
        <f>SUM(D20:D22)</f>
        <v>571059</v>
      </c>
      <c r="F23" s="30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252" x14ac:dyDescent="0.2">
      <c r="A24" s="14"/>
      <c r="B24" s="13"/>
      <c r="C24" s="13"/>
      <c r="D24" s="4"/>
      <c r="E24" s="4"/>
      <c r="F24" s="4"/>
      <c r="G24" s="13"/>
      <c r="H24" s="4"/>
      <c r="I24" s="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</row>
    <row r="25" spans="1:252" x14ac:dyDescent="0.2">
      <c r="A25" s="9" t="s">
        <v>9</v>
      </c>
      <c r="B25" s="13"/>
      <c r="C25" s="13"/>
      <c r="D25" s="4"/>
      <c r="E25" s="4"/>
      <c r="F25" s="4"/>
      <c r="G25" s="13"/>
      <c r="H25" s="4"/>
      <c r="I25" s="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</row>
    <row r="26" spans="1:252" x14ac:dyDescent="0.2">
      <c r="A26" s="9"/>
      <c r="B26" s="13"/>
      <c r="C26" s="13"/>
      <c r="D26" s="4"/>
      <c r="E26" s="4"/>
      <c r="F26" s="4"/>
      <c r="G26" s="13"/>
      <c r="H26" s="4"/>
      <c r="I26" s="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</row>
    <row r="27" spans="1:252" x14ac:dyDescent="0.2">
      <c r="A27" s="14" t="s">
        <v>21</v>
      </c>
      <c r="B27" s="13"/>
      <c r="C27" s="13"/>
      <c r="D27" s="4"/>
      <c r="E27" s="4"/>
      <c r="F27" s="4"/>
      <c r="G27" s="13"/>
      <c r="H27" s="4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</row>
    <row r="28" spans="1:252" x14ac:dyDescent="0.2">
      <c r="A28" s="22" t="s">
        <v>16</v>
      </c>
      <c r="B28" s="13"/>
      <c r="C28" s="13"/>
      <c r="D28" s="4"/>
      <c r="E28" s="4"/>
      <c r="F28" s="4"/>
      <c r="G28" s="13"/>
      <c r="H28" s="4"/>
      <c r="I28" s="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</row>
    <row r="29" spans="1:252" x14ac:dyDescent="0.2">
      <c r="A29" s="25" t="s">
        <v>48</v>
      </c>
      <c r="B29" s="13"/>
      <c r="C29" s="13" t="s">
        <v>49</v>
      </c>
      <c r="D29" s="4">
        <v>102660</v>
      </c>
      <c r="E29" s="30"/>
      <c r="F29" s="30"/>
      <c r="G29" s="13"/>
      <c r="H29" s="4"/>
      <c r="I29" s="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</row>
    <row r="30" spans="1:252" x14ac:dyDescent="0.2">
      <c r="A30" s="25" t="s">
        <v>76</v>
      </c>
      <c r="B30" s="13"/>
      <c r="C30" s="13" t="s">
        <v>75</v>
      </c>
      <c r="D30" s="4">
        <v>14780</v>
      </c>
      <c r="E30" s="30"/>
      <c r="F30" s="30"/>
      <c r="G30" s="13"/>
      <c r="H30" s="4"/>
      <c r="I30" s="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</row>
    <row r="31" spans="1:252" x14ac:dyDescent="0.2">
      <c r="A31" s="13" t="s">
        <v>101</v>
      </c>
      <c r="B31" s="13"/>
      <c r="C31" s="13" t="s">
        <v>100</v>
      </c>
      <c r="D31" s="4">
        <v>57000</v>
      </c>
      <c r="E31" s="30"/>
      <c r="F31" s="30"/>
      <c r="G31" s="13"/>
      <c r="H31" s="4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</row>
    <row r="32" spans="1:252" x14ac:dyDescent="0.2">
      <c r="A32" s="13"/>
      <c r="B32" s="13"/>
      <c r="C32" s="13"/>
      <c r="D32" s="4"/>
      <c r="E32" s="4"/>
      <c r="F32" s="4"/>
      <c r="G32" s="13"/>
      <c r="H32" s="4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</row>
    <row r="33" spans="1:252" x14ac:dyDescent="0.2">
      <c r="A33" s="22" t="s">
        <v>20</v>
      </c>
      <c r="B33" s="13"/>
      <c r="C33" s="13"/>
      <c r="D33" s="4"/>
      <c r="E33" s="4"/>
      <c r="F33" s="4"/>
      <c r="G33" s="13"/>
      <c r="H33" s="4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</row>
    <row r="34" spans="1:252" x14ac:dyDescent="0.2">
      <c r="A34" s="13" t="s">
        <v>41</v>
      </c>
      <c r="B34" s="13"/>
      <c r="C34" s="13" t="s">
        <v>44</v>
      </c>
      <c r="D34" s="4">
        <v>24900</v>
      </c>
      <c r="E34" s="30"/>
      <c r="F34" s="30"/>
      <c r="G34" s="13"/>
      <c r="H34" s="4"/>
      <c r="I34" s="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</row>
    <row r="35" spans="1:252" x14ac:dyDescent="0.2">
      <c r="A35" s="13" t="s">
        <v>68</v>
      </c>
      <c r="B35" s="13"/>
      <c r="C35" s="13" t="s">
        <v>69</v>
      </c>
      <c r="D35" s="4">
        <v>27973</v>
      </c>
      <c r="E35" s="30"/>
      <c r="F35" s="30"/>
      <c r="G35" s="13"/>
      <c r="H35" s="4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</row>
    <row r="36" spans="1:252" x14ac:dyDescent="0.2">
      <c r="A36" s="13" t="s">
        <v>70</v>
      </c>
      <c r="B36" s="13"/>
      <c r="C36" s="13" t="s">
        <v>71</v>
      </c>
      <c r="D36" s="4">
        <v>81515</v>
      </c>
      <c r="E36" s="30"/>
      <c r="F36" s="30"/>
      <c r="G36" s="13"/>
      <c r="H36" s="4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</row>
    <row r="37" spans="1:252" x14ac:dyDescent="0.2">
      <c r="A37" s="13" t="s">
        <v>102</v>
      </c>
      <c r="B37" s="13"/>
      <c r="C37" s="13" t="s">
        <v>103</v>
      </c>
      <c r="D37" s="4">
        <v>75450</v>
      </c>
      <c r="E37" s="30"/>
      <c r="F37" s="30"/>
      <c r="G37" s="13"/>
      <c r="H37" s="4"/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</row>
    <row r="38" spans="1:252" x14ac:dyDescent="0.2">
      <c r="A38" s="13"/>
      <c r="B38" s="13"/>
      <c r="C38" s="13"/>
      <c r="D38" s="4"/>
      <c r="E38" s="30"/>
      <c r="F38" s="30"/>
      <c r="G38" s="13"/>
      <c r="H38" s="4"/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33" t="s">
        <v>87</v>
      </c>
      <c r="B39" s="13"/>
      <c r="C39" s="13"/>
      <c r="D39" s="4"/>
      <c r="E39" s="30"/>
      <c r="F39" s="30"/>
      <c r="G39" s="13"/>
      <c r="H39" s="4"/>
      <c r="I39" s="6"/>
      <c r="J39" s="1"/>
      <c r="K39" s="1"/>
      <c r="L39" s="1"/>
      <c r="M39" s="1"/>
      <c r="N39" s="1"/>
      <c r="O39" s="2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13" t="s">
        <v>88</v>
      </c>
      <c r="B40" s="13"/>
      <c r="C40" s="13" t="s">
        <v>89</v>
      </c>
      <c r="D40" s="4">
        <v>72616</v>
      </c>
      <c r="E40" s="30"/>
      <c r="F40" s="30"/>
      <c r="G40" s="13"/>
      <c r="H40" s="4"/>
      <c r="I40" s="6"/>
      <c r="J40" s="1"/>
      <c r="K40" s="1"/>
      <c r="L40" s="1"/>
      <c r="M40" s="1"/>
      <c r="N40" s="1"/>
      <c r="O40" s="2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13"/>
      <c r="B41" s="13"/>
      <c r="C41" s="13"/>
      <c r="D41" s="4"/>
      <c r="E41" s="30"/>
      <c r="F41" s="30"/>
      <c r="G41" s="13"/>
      <c r="H41" s="4"/>
      <c r="I41" s="6"/>
      <c r="J41" s="1"/>
      <c r="K41" s="1"/>
      <c r="L41" s="1"/>
      <c r="M41" s="1"/>
      <c r="N41" s="1"/>
      <c r="O41" s="2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33" t="s">
        <v>97</v>
      </c>
      <c r="B42" s="13"/>
      <c r="C42" s="13"/>
      <c r="D42" s="4"/>
      <c r="E42" s="30"/>
      <c r="F42" s="30"/>
      <c r="G42" s="13"/>
      <c r="H42" s="4"/>
      <c r="I42" s="6"/>
      <c r="J42" s="1"/>
      <c r="K42" s="1"/>
      <c r="L42" s="1"/>
      <c r="M42" s="1"/>
      <c r="N42" s="1"/>
      <c r="O42" s="2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13" t="s">
        <v>98</v>
      </c>
      <c r="B43" s="13"/>
      <c r="C43" s="13" t="s">
        <v>99</v>
      </c>
      <c r="D43" s="4">
        <v>8993</v>
      </c>
      <c r="E43" s="30"/>
      <c r="F43" s="30"/>
      <c r="G43" s="13"/>
      <c r="H43" s="4"/>
      <c r="I43" s="6"/>
      <c r="J43" s="1"/>
      <c r="K43" s="1"/>
      <c r="L43" s="1"/>
      <c r="M43" s="1"/>
      <c r="N43" s="1"/>
      <c r="O43" s="2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13"/>
      <c r="B44" s="13"/>
      <c r="C44" s="13"/>
      <c r="D44" s="4"/>
      <c r="E44" s="30"/>
      <c r="F44" s="30"/>
      <c r="G44" s="13"/>
      <c r="H44" s="4"/>
      <c r="I44" s="6"/>
      <c r="J44" s="1"/>
      <c r="K44" s="1"/>
      <c r="L44" s="1"/>
      <c r="M44" s="1"/>
      <c r="N44" s="1"/>
      <c r="O44" s="2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33" t="s">
        <v>90</v>
      </c>
      <c r="B45" s="13"/>
      <c r="C45" s="13"/>
      <c r="D45" s="4"/>
      <c r="E45" s="30"/>
      <c r="F45" s="30"/>
      <c r="G45" s="13"/>
      <c r="H45" s="4"/>
      <c r="I45" s="6"/>
      <c r="J45" s="1"/>
      <c r="K45" s="1"/>
      <c r="L45" s="1"/>
      <c r="M45" s="1"/>
      <c r="N45" s="1"/>
      <c r="O45" s="2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13" t="s">
        <v>92</v>
      </c>
      <c r="B46" s="13"/>
      <c r="C46" s="13" t="s">
        <v>91</v>
      </c>
      <c r="D46" s="4">
        <v>81700</v>
      </c>
      <c r="E46" s="30"/>
      <c r="F46" s="30"/>
      <c r="G46" s="13"/>
      <c r="H46" s="4"/>
      <c r="I46" s="6"/>
      <c r="J46" s="1"/>
      <c r="K46" s="1"/>
      <c r="L46" s="1"/>
      <c r="M46" s="1"/>
      <c r="N46" s="1"/>
      <c r="O46" s="2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13" t="s">
        <v>96</v>
      </c>
      <c r="B47" s="13"/>
      <c r="C47" s="13" t="s">
        <v>95</v>
      </c>
      <c r="D47" s="4">
        <v>11150</v>
      </c>
      <c r="E47" s="30"/>
      <c r="F47" s="30"/>
      <c r="G47" s="13"/>
      <c r="H47" s="4"/>
      <c r="I47" s="6"/>
      <c r="J47" s="1"/>
      <c r="K47" s="1"/>
      <c r="L47" s="1"/>
      <c r="M47" s="1"/>
      <c r="N47" s="1"/>
      <c r="O47" s="2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13" t="s">
        <v>105</v>
      </c>
      <c r="B48" s="13"/>
      <c r="C48" s="13" t="s">
        <v>104</v>
      </c>
      <c r="D48" s="4">
        <v>144269</v>
      </c>
      <c r="E48" s="30"/>
      <c r="F48" s="30"/>
      <c r="G48" s="13"/>
      <c r="H48" s="4"/>
      <c r="I48" s="6"/>
      <c r="J48" s="1"/>
      <c r="K48" s="1"/>
      <c r="L48" s="1"/>
      <c r="M48" s="1"/>
      <c r="N48" s="1"/>
      <c r="O48" s="2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13" t="s">
        <v>107</v>
      </c>
      <c r="B49" s="13"/>
      <c r="C49" s="13" t="s">
        <v>106</v>
      </c>
      <c r="D49" s="4">
        <v>62812</v>
      </c>
      <c r="E49" s="30"/>
      <c r="F49" s="30"/>
      <c r="G49" s="13"/>
      <c r="H49" s="4"/>
      <c r="I49" s="6"/>
      <c r="J49" s="1"/>
      <c r="K49" s="1"/>
      <c r="L49" s="1"/>
      <c r="M49" s="1"/>
      <c r="N49" s="1"/>
      <c r="O49" s="2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13"/>
      <c r="B50" s="13"/>
      <c r="C50" s="13"/>
      <c r="D50" s="4"/>
      <c r="E50" s="30"/>
      <c r="F50" s="30"/>
      <c r="G50" s="13"/>
      <c r="H50" s="4"/>
      <c r="I50" s="6"/>
      <c r="J50" s="1"/>
      <c r="K50" s="1"/>
      <c r="L50" s="1"/>
      <c r="M50" s="1"/>
      <c r="N50" s="1"/>
      <c r="O50" s="2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33" t="s">
        <v>81</v>
      </c>
      <c r="B51" s="13"/>
      <c r="C51" s="13"/>
      <c r="D51" s="4"/>
      <c r="E51" s="4"/>
      <c r="F51" s="4"/>
      <c r="G51" s="13"/>
      <c r="H51" s="4"/>
      <c r="I51" s="6"/>
      <c r="J51" s="1"/>
      <c r="K51" s="1"/>
      <c r="L51" s="1"/>
      <c r="M51" s="1"/>
      <c r="N51" s="1"/>
      <c r="O51" s="2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13" t="s">
        <v>83</v>
      </c>
      <c r="B52" s="13"/>
      <c r="C52" s="13" t="s">
        <v>82</v>
      </c>
      <c r="D52" s="4">
        <v>99350</v>
      </c>
      <c r="E52" s="30"/>
      <c r="F52" s="30"/>
      <c r="G52" s="13"/>
      <c r="H52" s="4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13"/>
      <c r="B53" s="13"/>
      <c r="C53" s="13"/>
      <c r="D53" s="4"/>
      <c r="E53" s="30"/>
      <c r="F53" s="30"/>
      <c r="G53" s="13"/>
      <c r="H53" s="4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33" t="s">
        <v>84</v>
      </c>
      <c r="B54" s="13"/>
      <c r="C54" s="13"/>
      <c r="D54" s="4"/>
      <c r="E54" s="4"/>
      <c r="F54" s="4"/>
      <c r="G54" s="13"/>
      <c r="H54" s="4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13" t="s">
        <v>86</v>
      </c>
      <c r="B55" s="13"/>
      <c r="C55" s="13" t="s">
        <v>85</v>
      </c>
      <c r="D55" s="4">
        <v>56652</v>
      </c>
      <c r="E55" s="4"/>
      <c r="F55" s="4"/>
      <c r="G55" s="13"/>
      <c r="H55" s="4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33"/>
      <c r="B56" s="13"/>
      <c r="C56" s="13"/>
      <c r="D56" s="4"/>
      <c r="E56" s="4"/>
      <c r="F56" s="4"/>
      <c r="G56" s="13"/>
      <c r="H56" s="4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22" t="s">
        <v>17</v>
      </c>
      <c r="B57" s="13"/>
      <c r="C57" s="13"/>
      <c r="D57" s="4"/>
      <c r="E57" s="4"/>
      <c r="F57" s="4"/>
      <c r="G57" s="13"/>
      <c r="H57" s="4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ht="12.75" customHeight="1" x14ac:dyDescent="0.2">
      <c r="A58" s="13" t="s">
        <v>54</v>
      </c>
      <c r="B58" s="13"/>
      <c r="C58" s="13" t="s">
        <v>60</v>
      </c>
      <c r="D58" s="4">
        <v>7154</v>
      </c>
      <c r="E58" s="30"/>
      <c r="F58" s="30"/>
      <c r="G58" s="13"/>
      <c r="H58" s="4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ht="12.75" customHeight="1" x14ac:dyDescent="0.2">
      <c r="A59" s="13" t="s">
        <v>73</v>
      </c>
      <c r="B59" s="13"/>
      <c r="C59" s="13" t="s">
        <v>72</v>
      </c>
      <c r="D59" s="4">
        <v>75606</v>
      </c>
      <c r="E59" s="30"/>
      <c r="F59" s="30"/>
      <c r="G59" s="13"/>
      <c r="H59" s="4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ht="12.75" customHeight="1" x14ac:dyDescent="0.2">
      <c r="A60" s="13" t="s">
        <v>78</v>
      </c>
      <c r="B60" s="13"/>
      <c r="C60" s="13" t="s">
        <v>77</v>
      </c>
      <c r="D60" s="4">
        <v>27248</v>
      </c>
      <c r="E60" s="30"/>
      <c r="F60" s="30"/>
      <c r="G60" s="13"/>
      <c r="H60" s="4"/>
      <c r="I60" s="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ht="12.75" customHeight="1" x14ac:dyDescent="0.2">
      <c r="A61" s="13" t="s">
        <v>80</v>
      </c>
      <c r="B61" s="13"/>
      <c r="C61" s="13" t="s">
        <v>79</v>
      </c>
      <c r="D61" s="4">
        <v>38765</v>
      </c>
      <c r="E61" s="30"/>
      <c r="F61" s="30"/>
      <c r="G61" s="13"/>
      <c r="H61" s="4"/>
      <c r="I61" s="6"/>
      <c r="J61" s="1"/>
      <c r="K61" s="1"/>
      <c r="L61" s="1"/>
      <c r="M61" s="2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ht="12.75" customHeight="1" x14ac:dyDescent="0.2">
      <c r="A62" s="13"/>
      <c r="B62" s="13"/>
      <c r="C62" s="13"/>
      <c r="D62" s="4"/>
      <c r="E62" s="30"/>
      <c r="F62" s="30"/>
      <c r="G62" s="13"/>
      <c r="H62" s="4"/>
      <c r="I62" s="6"/>
      <c r="J62" s="1"/>
      <c r="K62" s="1"/>
      <c r="L62" s="1"/>
      <c r="M62" s="2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22" t="s">
        <v>31</v>
      </c>
      <c r="B63" s="13"/>
      <c r="C63" s="13"/>
      <c r="D63" s="4"/>
      <c r="E63" s="4"/>
      <c r="F63" s="4"/>
      <c r="G63" s="13"/>
      <c r="H63" s="4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13" t="s">
        <v>50</v>
      </c>
      <c r="B64" s="13"/>
      <c r="C64" s="13" t="s">
        <v>61</v>
      </c>
      <c r="D64" s="4">
        <v>8240</v>
      </c>
      <c r="E64" s="30"/>
      <c r="F64" s="30"/>
      <c r="G64" s="13"/>
      <c r="H64" s="4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13" t="s">
        <v>51</v>
      </c>
      <c r="B65" s="13"/>
      <c r="C65" s="13" t="s">
        <v>62</v>
      </c>
      <c r="D65" s="4">
        <v>10140</v>
      </c>
      <c r="E65" s="30"/>
      <c r="F65" s="30"/>
      <c r="G65" s="13"/>
      <c r="H65" s="4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13"/>
      <c r="B66" s="13"/>
      <c r="C66" s="13"/>
      <c r="D66" s="4"/>
      <c r="E66" s="4"/>
      <c r="F66" s="4"/>
      <c r="G66" s="13"/>
      <c r="H66" s="4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22" t="s">
        <v>55</v>
      </c>
      <c r="B67" s="13"/>
      <c r="C67" s="13"/>
      <c r="D67" s="4"/>
      <c r="E67" s="4"/>
      <c r="F67" s="4"/>
      <c r="G67" s="13"/>
      <c r="H67" s="4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13" t="s">
        <v>56</v>
      </c>
      <c r="B68" s="13"/>
      <c r="C68" s="13" t="s">
        <v>63</v>
      </c>
      <c r="D68" s="4">
        <v>42080</v>
      </c>
      <c r="E68" s="30"/>
      <c r="F68" s="30"/>
      <c r="G68" s="13"/>
      <c r="H68" s="4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22"/>
      <c r="B69" s="13"/>
      <c r="C69" s="13"/>
      <c r="D69" s="4"/>
      <c r="E69" s="4"/>
      <c r="F69" s="4"/>
      <c r="G69" s="13"/>
      <c r="H69" s="4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22" t="s">
        <v>33</v>
      </c>
      <c r="B70" s="13"/>
      <c r="C70" s="13"/>
      <c r="D70" s="4"/>
      <c r="E70" s="4"/>
      <c r="F70" s="4"/>
      <c r="G70" s="13"/>
      <c r="H70" s="4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13" t="s">
        <v>52</v>
      </c>
      <c r="B71" s="13"/>
      <c r="C71" s="13" t="s">
        <v>64</v>
      </c>
      <c r="D71" s="4">
        <v>15963</v>
      </c>
      <c r="E71" s="30"/>
      <c r="F71" s="30"/>
      <c r="G71" s="13"/>
      <c r="H71" s="4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13" t="s">
        <v>52</v>
      </c>
      <c r="B72" s="13"/>
      <c r="C72" s="13" t="s">
        <v>74</v>
      </c>
      <c r="D72" s="4">
        <v>64650</v>
      </c>
      <c r="E72" s="30"/>
      <c r="F72" s="30"/>
      <c r="G72" s="13"/>
      <c r="H72" s="4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25"/>
      <c r="B73" s="13"/>
      <c r="C73" s="13"/>
      <c r="D73" s="4"/>
      <c r="E73" s="4"/>
      <c r="F73" s="4"/>
      <c r="G73" s="13"/>
      <c r="H73" s="4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27" t="s">
        <v>47</v>
      </c>
      <c r="B74" s="13"/>
      <c r="C74" s="13"/>
      <c r="D74" s="4"/>
      <c r="E74" s="4"/>
      <c r="F74" s="4"/>
      <c r="G74" s="13"/>
      <c r="H74" s="4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13" t="s">
        <v>53</v>
      </c>
      <c r="B75" s="13"/>
      <c r="C75" s="13" t="s">
        <v>65</v>
      </c>
      <c r="D75" s="4">
        <v>16833</v>
      </c>
      <c r="E75" s="30"/>
      <c r="F75" s="30"/>
      <c r="G75" s="13"/>
      <c r="H75" s="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13" t="s">
        <v>94</v>
      </c>
      <c r="B76" s="13"/>
      <c r="C76" s="13" t="s">
        <v>93</v>
      </c>
      <c r="D76" s="4">
        <v>137400</v>
      </c>
      <c r="E76" s="4">
        <f>SUM(D29:D75)</f>
        <v>1228499</v>
      </c>
      <c r="F76" s="30"/>
      <c r="G76" s="13"/>
      <c r="H76" s="4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13"/>
      <c r="B77" s="13"/>
      <c r="C77" s="13"/>
      <c r="D77" s="4"/>
      <c r="E77" s="30"/>
      <c r="F77" s="30"/>
      <c r="G77" s="13"/>
      <c r="H77" s="4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14"/>
      <c r="B78" s="13"/>
      <c r="C78" s="13"/>
      <c r="D78" s="4"/>
      <c r="E78" s="4"/>
      <c r="F78" s="4"/>
      <c r="G78" s="13"/>
      <c r="H78" s="4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22" t="s">
        <v>10</v>
      </c>
      <c r="B79" s="13"/>
      <c r="C79" s="13"/>
      <c r="D79" s="4"/>
      <c r="E79" s="4"/>
      <c r="F79" s="4"/>
      <c r="G79" s="13"/>
      <c r="H79" s="4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25" t="s">
        <v>42</v>
      </c>
      <c r="B80" s="13"/>
      <c r="C80" s="26" t="s">
        <v>32</v>
      </c>
      <c r="D80" s="4">
        <v>9308</v>
      </c>
      <c r="E80" s="30"/>
      <c r="F80" s="30"/>
      <c r="G80" s="13"/>
      <c r="H80" s="4"/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14" t="s">
        <v>43</v>
      </c>
      <c r="B81" s="13"/>
      <c r="C81" s="13"/>
      <c r="D81" s="4"/>
      <c r="E81" s="4"/>
      <c r="F81" s="4"/>
      <c r="G81" s="13"/>
      <c r="H81" s="4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14"/>
      <c r="B82" s="13"/>
      <c r="C82" s="13"/>
      <c r="D82" s="4"/>
      <c r="E82" s="4">
        <f>SUM(D80)</f>
        <v>9308</v>
      </c>
      <c r="F82" s="4"/>
      <c r="G82" s="13"/>
      <c r="H82" s="4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14"/>
      <c r="B83" s="13"/>
      <c r="C83" s="13"/>
      <c r="D83" s="4"/>
      <c r="E83" s="4"/>
      <c r="F83" s="4"/>
      <c r="G83" s="13"/>
      <c r="H83" s="4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9" t="s">
        <v>109</v>
      </c>
      <c r="B84" s="13"/>
      <c r="C84" s="13"/>
      <c r="D84" s="4"/>
      <c r="E84" s="4"/>
      <c r="F84" s="4"/>
      <c r="G84" s="13"/>
      <c r="H84" s="4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10" t="s">
        <v>110</v>
      </c>
      <c r="B85" s="13"/>
      <c r="C85" s="13" t="s">
        <v>111</v>
      </c>
      <c r="D85" s="4">
        <f>5000</f>
        <v>5000</v>
      </c>
      <c r="E85" s="4"/>
      <c r="F85" s="4"/>
      <c r="G85" s="13"/>
      <c r="H85" s="4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5"/>
      <c r="D86" s="4"/>
      <c r="E86" s="4">
        <f>SUM(D85)</f>
        <v>5000</v>
      </c>
      <c r="F86" s="4"/>
      <c r="G86" s="13"/>
      <c r="H86" s="4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5"/>
      <c r="D87" s="4"/>
      <c r="E87" s="4"/>
      <c r="F87" s="4"/>
      <c r="H87" s="4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</row>
    <row r="88" spans="1:252" x14ac:dyDescent="0.2">
      <c r="A88" s="9" t="s">
        <v>5</v>
      </c>
      <c r="B88" s="10"/>
      <c r="C88" s="5"/>
      <c r="D88" s="4"/>
      <c r="E88" s="4"/>
      <c r="F88" s="4"/>
      <c r="G88" s="16"/>
      <c r="H88" s="4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</row>
    <row r="89" spans="1:252" x14ac:dyDescent="0.2">
      <c r="A89" s="10" t="s">
        <v>6</v>
      </c>
      <c r="C89" s="24" t="s">
        <v>15</v>
      </c>
      <c r="D89" s="4">
        <v>846000</v>
      </c>
      <c r="E89" s="30"/>
      <c r="F89" s="30"/>
    </row>
    <row r="90" spans="1:252" x14ac:dyDescent="0.2">
      <c r="A90" s="10" t="s">
        <v>26</v>
      </c>
      <c r="C90" s="24" t="s">
        <v>27</v>
      </c>
      <c r="D90" s="4">
        <v>50000</v>
      </c>
      <c r="E90" s="30"/>
      <c r="F90" s="4"/>
    </row>
    <row r="91" spans="1:252" x14ac:dyDescent="0.2">
      <c r="A91" s="10"/>
      <c r="D91" s="4"/>
      <c r="E91" s="4">
        <f>SUM(D89:D90)</f>
        <v>896000</v>
      </c>
      <c r="F91" s="4"/>
    </row>
    <row r="92" spans="1:252" x14ac:dyDescent="0.2">
      <c r="A92" s="10"/>
      <c r="F92" s="17"/>
    </row>
    <row r="93" spans="1:252" x14ac:dyDescent="0.2">
      <c r="A93" s="18"/>
      <c r="E93" s="32">
        <f>SUM(E9:E92)</f>
        <v>6135703</v>
      </c>
      <c r="F93" s="31"/>
    </row>
    <row r="94" spans="1:252" x14ac:dyDescent="0.2">
      <c r="A94" s="18"/>
      <c r="E94" s="31"/>
      <c r="F94" s="17"/>
    </row>
    <row r="95" spans="1:252" ht="15.75" x14ac:dyDescent="0.25">
      <c r="A95" s="19" t="s">
        <v>7</v>
      </c>
      <c r="E95" s="31"/>
      <c r="F95" s="29"/>
    </row>
    <row r="96" spans="1:252" x14ac:dyDescent="0.2">
      <c r="A96" s="17" t="s">
        <v>66</v>
      </c>
    </row>
    <row r="97" spans="1:8" x14ac:dyDescent="0.2">
      <c r="A97" s="17"/>
    </row>
    <row r="98" spans="1:8" x14ac:dyDescent="0.2">
      <c r="A98" s="21"/>
    </row>
    <row r="99" spans="1:8" x14ac:dyDescent="0.2">
      <c r="A99" s="11"/>
    </row>
    <row r="100" spans="1:8" x14ac:dyDescent="0.2">
      <c r="H100" s="20"/>
    </row>
  </sheetData>
  <sortState xmlns:xlrd2="http://schemas.microsoft.com/office/spreadsheetml/2017/richdata2" ref="M61:M62">
    <sortCondition ref="M61:M62"/>
  </sortState>
  <phoneticPr fontId="7" type="noConversion"/>
  <pageMargins left="0.5" right="0.5" top="0.6" bottom="0.6" header="0" footer="0"/>
  <pageSetup scale="10" orientation="portrait" r:id="rId1"/>
  <headerFooter alignWithMargins="0">
    <oddFooter>&amp;L&amp;Z&amp;F</oddFooter>
  </headerFooter>
  <rowBreaks count="2" manualBreakCount="2">
    <brk id="11" max="6" man="1"/>
    <brk id="6546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K Marshall</cp:lastModifiedBy>
  <cp:lastPrinted>2024-07-30T15:37:53Z</cp:lastPrinted>
  <dcterms:created xsi:type="dcterms:W3CDTF">2007-02-21T17:12:08Z</dcterms:created>
  <dcterms:modified xsi:type="dcterms:W3CDTF">2026-08-12T13:05:17Z</dcterms:modified>
</cp:coreProperties>
</file>